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omar\Desktop\2018 - B\TIC 3\CORTE1\clase 3\"/>
    </mc:Choice>
  </mc:AlternateContent>
  <bookViews>
    <workbookView xWindow="0" yWindow="0" windowWidth="10215" windowHeight="768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F16" i="3" l="1"/>
  <c r="F12" i="3"/>
  <c r="F8" i="3"/>
  <c r="F4" i="3"/>
  <c r="F14" i="3"/>
  <c r="F10" i="3"/>
  <c r="F6" i="3"/>
  <c r="C28" i="2"/>
  <c r="F14" i="2"/>
  <c r="G19" i="1"/>
  <c r="G14" i="1"/>
  <c r="C28" i="1"/>
  <c r="F19" i="2" l="1"/>
</calcChain>
</file>

<file path=xl/sharedStrings.xml><?xml version="1.0" encoding="utf-8"?>
<sst xmlns="http://schemas.openxmlformats.org/spreadsheetml/2006/main" count="123" uniqueCount="68">
  <si>
    <t> México</t>
  </si>
  <si>
    <t> España</t>
  </si>
  <si>
    <t> Colombia</t>
  </si>
  <si>
    <t> Argentina</t>
  </si>
  <si>
    <t> Perú</t>
  </si>
  <si>
    <t> Venezuela</t>
  </si>
  <si>
    <t> Chile</t>
  </si>
  <si>
    <t> Guatemala</t>
  </si>
  <si>
    <t> Ecuador</t>
  </si>
  <si>
    <t> Cuba</t>
  </si>
  <si>
    <t> Bolivia</t>
  </si>
  <si>
    <t> República Dominicana</t>
  </si>
  <si>
    <t> Honduras</t>
  </si>
  <si>
    <t> El Salvador</t>
  </si>
  <si>
    <t> Paraguay</t>
  </si>
  <si>
    <t> Nicaragua</t>
  </si>
  <si>
    <t> Costa Rica</t>
  </si>
  <si>
    <t> Puerto Rico</t>
  </si>
  <si>
    <t> Panamá</t>
  </si>
  <si>
    <t> Uruguay</t>
  </si>
  <si>
    <t> Guinea Ecuatorial</t>
  </si>
  <si>
    <t> Belice</t>
  </si>
  <si>
    <t> Sáhara Occidental</t>
  </si>
  <si>
    <t>FUENTE:</t>
  </si>
  <si>
    <t>Wikipedia. Distribución Geográfica del Idioma Español.</t>
  </si>
  <si>
    <t>Total</t>
  </si>
  <si>
    <r>
      <t>En la siguiente tabla se aprecian los países que tienen al </t>
    </r>
    <r>
      <rPr>
        <i/>
        <sz val="16"/>
        <color theme="1"/>
        <rFont val="Arial"/>
        <family val="2"/>
      </rPr>
      <t>español</t>
    </r>
    <r>
      <rPr>
        <sz val="16"/>
        <color theme="1"/>
        <rFont val="Arial"/>
        <family val="2"/>
      </rPr>
      <t> como una de sus lenguas.</t>
    </r>
  </si>
  <si>
    <t>País</t>
  </si>
  <si>
    <t>Cantidad</t>
  </si>
  <si>
    <t>Porcentaje</t>
  </si>
  <si>
    <t> Estados Unidos</t>
  </si>
  <si>
    <t> Filipinas</t>
  </si>
  <si>
    <t> Francia</t>
  </si>
  <si>
    <t> Brasil</t>
  </si>
  <si>
    <t> Canadá</t>
  </si>
  <si>
    <t> Marruecos</t>
  </si>
  <si>
    <t>Donde el español es lengua oficial:</t>
  </si>
  <si>
    <t>Donde el español NO es lengua oficial:</t>
  </si>
  <si>
    <r>
      <t> </t>
    </r>
    <r>
      <rPr>
        <sz val="9"/>
        <rFont val="Arial"/>
        <family val="2"/>
      </rPr>
      <t>Andorra</t>
    </r>
  </si>
  <si>
    <r>
      <t> </t>
    </r>
    <r>
      <rPr>
        <sz val="9"/>
        <rFont val="Arial"/>
        <family val="2"/>
      </rPr>
      <t>Gibraltar</t>
    </r>
  </si>
  <si>
    <t>Total en el mundo:</t>
  </si>
  <si>
    <t>Nuevo México</t>
  </si>
  <si>
    <t>California</t>
  </si>
  <si>
    <t>Texas</t>
  </si>
  <si>
    <t>Arizona</t>
  </si>
  <si>
    <t>Nevada</t>
  </si>
  <si>
    <t>Florida</t>
  </si>
  <si>
    <t>Colorado</t>
  </si>
  <si>
    <t>Nueva York</t>
  </si>
  <si>
    <t>Nueva Jersey</t>
  </si>
  <si>
    <t>Illinois</t>
  </si>
  <si>
    <t>Utah</t>
  </si>
  <si>
    <t>Connecticut</t>
  </si>
  <si>
    <t>Rhode Island</t>
  </si>
  <si>
    <t>Oregón</t>
  </si>
  <si>
    <t>Idaho</t>
  </si>
  <si>
    <t>Washington</t>
  </si>
  <si>
    <t>Kansas</t>
  </si>
  <si>
    <t>Distrito de Columbia</t>
  </si>
  <si>
    <t>DATO 1</t>
  </si>
  <si>
    <t>DATO 2</t>
  </si>
  <si>
    <t>DATO 3</t>
  </si>
  <si>
    <t>DATO 4</t>
  </si>
  <si>
    <t>DATO 5</t>
  </si>
  <si>
    <t>DATO 6</t>
  </si>
  <si>
    <t>Las cifras de hispanohablantes en los Estados Unidos en el año 2007</t>
  </si>
  <si>
    <t>DATO 7</t>
  </si>
  <si>
    <t>Respuesta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</si>
</sst>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i/>
      <sz val="16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2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4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0" fontId="6" fillId="0" borderId="1" xfId="0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right"/>
    </xf>
    <xf numFmtId="0" fontId="1" fillId="0" borderId="3" xfId="0" applyFont="1" applyBorder="1"/>
    <xf numFmtId="0" fontId="3" fillId="0" borderId="1" xfId="0" applyFont="1" applyBorder="1" applyAlignment="1">
      <alignment horizontal="center"/>
    </xf>
    <xf numFmtId="10" fontId="0" fillId="0" borderId="0" xfId="0" applyNumberFormat="1"/>
    <xf numFmtId="0" fontId="9" fillId="0" borderId="3" xfId="0" applyFont="1" applyBorder="1"/>
    <xf numFmtId="10" fontId="3" fillId="0" borderId="1" xfId="0" applyNumberFormat="1" applyFont="1" applyBorder="1"/>
    <xf numFmtId="0" fontId="1" fillId="0" borderId="0" xfId="0" applyFont="1" applyBorder="1"/>
    <xf numFmtId="0" fontId="6" fillId="0" borderId="0" xfId="0" applyFont="1" applyFill="1" applyBorder="1" applyAlignment="1">
      <alignment horizontal="center"/>
    </xf>
    <xf numFmtId="0" fontId="0" fillId="0" borderId="0" xfId="0" applyBorder="1"/>
    <xf numFmtId="0" fontId="4" fillId="0" borderId="0" xfId="0" applyFont="1" applyAlignment="1">
      <alignment horizontal="left" wrapText="1"/>
    </xf>
    <xf numFmtId="10" fontId="3" fillId="0" borderId="1" xfId="0" applyNumberFormat="1" applyFont="1" applyBorder="1" applyAlignment="1">
      <alignment vertical="top" wrapText="1"/>
    </xf>
    <xf numFmtId="3" fontId="2" fillId="0" borderId="1" xfId="0" applyNumberFormat="1" applyFont="1" applyFill="1" applyBorder="1" applyAlignment="1">
      <alignment horizontal="right" wrapText="1"/>
    </xf>
    <xf numFmtId="3" fontId="2" fillId="0" borderId="1" xfId="0" applyNumberFormat="1" applyFont="1" applyFill="1" applyBorder="1" applyAlignment="1">
      <alignment horizontal="center" wrapText="1"/>
    </xf>
    <xf numFmtId="10" fontId="3" fillId="0" borderId="1" xfId="0" applyNumberFormat="1" applyFont="1" applyFill="1" applyBorder="1"/>
    <xf numFmtId="10" fontId="2" fillId="0" borderId="1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351234</xdr:colOff>
      <xdr:row>4</xdr:row>
      <xdr:rowOff>53578</xdr:rowOff>
    </xdr:from>
    <xdr:to>
      <xdr:col>0</xdr:col>
      <xdr:colOff>541734</xdr:colOff>
      <xdr:row>4</xdr:row>
      <xdr:rowOff>158353</xdr:rowOff>
    </xdr:to>
    <xdr:pic>
      <xdr:nvPicPr>
        <xdr:cNvPr id="1047" name="Imagen 3" descr="Bandera de Méxic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234" y="1395361"/>
          <a:ext cx="190500" cy="1047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5</xdr:row>
      <xdr:rowOff>59532</xdr:rowOff>
    </xdr:from>
    <xdr:to>
      <xdr:col>0</xdr:col>
      <xdr:colOff>541734</xdr:colOff>
      <xdr:row>5</xdr:row>
      <xdr:rowOff>183357</xdr:rowOff>
    </xdr:to>
    <xdr:pic>
      <xdr:nvPicPr>
        <xdr:cNvPr id="1046" name="Imagen 4" descr="Bandera de Españ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1234" y="1641510"/>
          <a:ext cx="190500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6</xdr:row>
      <xdr:rowOff>59531</xdr:rowOff>
    </xdr:from>
    <xdr:to>
      <xdr:col>0</xdr:col>
      <xdr:colOff>541734</xdr:colOff>
      <xdr:row>6</xdr:row>
      <xdr:rowOff>183356</xdr:rowOff>
    </xdr:to>
    <xdr:pic>
      <xdr:nvPicPr>
        <xdr:cNvPr id="1045" name="Imagen 5" descr="Bandera de Colombia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51234" y="1881705"/>
          <a:ext cx="190500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7</xdr:row>
      <xdr:rowOff>77390</xdr:rowOff>
    </xdr:from>
    <xdr:to>
      <xdr:col>0</xdr:col>
      <xdr:colOff>541734</xdr:colOff>
      <xdr:row>7</xdr:row>
      <xdr:rowOff>201215</xdr:rowOff>
    </xdr:to>
    <xdr:pic>
      <xdr:nvPicPr>
        <xdr:cNvPr id="1044" name="Imagen 6" descr="Bandera de Argentina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51234" y="2139760"/>
          <a:ext cx="190500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8</xdr:row>
      <xdr:rowOff>65484</xdr:rowOff>
    </xdr:from>
    <xdr:to>
      <xdr:col>0</xdr:col>
      <xdr:colOff>541734</xdr:colOff>
      <xdr:row>8</xdr:row>
      <xdr:rowOff>189309</xdr:rowOff>
    </xdr:to>
    <xdr:pic>
      <xdr:nvPicPr>
        <xdr:cNvPr id="1043" name="Imagen 7" descr="Bandera del Perú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51234" y="2368049"/>
          <a:ext cx="190500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9</xdr:row>
      <xdr:rowOff>47625</xdr:rowOff>
    </xdr:from>
    <xdr:to>
      <xdr:col>0</xdr:col>
      <xdr:colOff>541734</xdr:colOff>
      <xdr:row>9</xdr:row>
      <xdr:rowOff>171450</xdr:rowOff>
    </xdr:to>
    <xdr:pic>
      <xdr:nvPicPr>
        <xdr:cNvPr id="1042" name="Imagen 8" descr="Bandera de Venezuela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1234" y="2590386"/>
          <a:ext cx="190500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10</xdr:row>
      <xdr:rowOff>29766</xdr:rowOff>
    </xdr:from>
    <xdr:to>
      <xdr:col>0</xdr:col>
      <xdr:colOff>541734</xdr:colOff>
      <xdr:row>10</xdr:row>
      <xdr:rowOff>153591</xdr:rowOff>
    </xdr:to>
    <xdr:pic>
      <xdr:nvPicPr>
        <xdr:cNvPr id="1041" name="Imagen 9" descr="Bandera de Chil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51234" y="2812723"/>
          <a:ext cx="190500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11</xdr:row>
      <xdr:rowOff>77391</xdr:rowOff>
    </xdr:from>
    <xdr:to>
      <xdr:col>0</xdr:col>
      <xdr:colOff>541734</xdr:colOff>
      <xdr:row>11</xdr:row>
      <xdr:rowOff>201216</xdr:rowOff>
    </xdr:to>
    <xdr:pic>
      <xdr:nvPicPr>
        <xdr:cNvPr id="1040" name="Imagen 10" descr="Bandera de Guatemala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51234" y="3100543"/>
          <a:ext cx="190500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12</xdr:row>
      <xdr:rowOff>41672</xdr:rowOff>
    </xdr:from>
    <xdr:to>
      <xdr:col>0</xdr:col>
      <xdr:colOff>541734</xdr:colOff>
      <xdr:row>12</xdr:row>
      <xdr:rowOff>165497</xdr:rowOff>
    </xdr:to>
    <xdr:pic>
      <xdr:nvPicPr>
        <xdr:cNvPr id="1039" name="Imagen 11" descr="Bandera de Ecuador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51234" y="3305020"/>
          <a:ext cx="190500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13</xdr:row>
      <xdr:rowOff>53578</xdr:rowOff>
    </xdr:from>
    <xdr:to>
      <xdr:col>0</xdr:col>
      <xdr:colOff>541734</xdr:colOff>
      <xdr:row>13</xdr:row>
      <xdr:rowOff>148828</xdr:rowOff>
    </xdr:to>
    <xdr:pic>
      <xdr:nvPicPr>
        <xdr:cNvPr id="1038" name="Imagen 12" descr="Bandera de Cuba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51234" y="3557121"/>
          <a:ext cx="190500" cy="952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14</xdr:row>
      <xdr:rowOff>47625</xdr:rowOff>
    </xdr:from>
    <xdr:to>
      <xdr:col>0</xdr:col>
      <xdr:colOff>541734</xdr:colOff>
      <xdr:row>14</xdr:row>
      <xdr:rowOff>180975</xdr:rowOff>
    </xdr:to>
    <xdr:pic>
      <xdr:nvPicPr>
        <xdr:cNvPr id="1037" name="Imagen 13" descr="Bandera de Bolivia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51234" y="3791364"/>
          <a:ext cx="190500" cy="1333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15</xdr:row>
      <xdr:rowOff>35719</xdr:rowOff>
    </xdr:from>
    <xdr:to>
      <xdr:col>0</xdr:col>
      <xdr:colOff>541734</xdr:colOff>
      <xdr:row>15</xdr:row>
      <xdr:rowOff>159544</xdr:rowOff>
    </xdr:to>
    <xdr:pic>
      <xdr:nvPicPr>
        <xdr:cNvPr id="1036" name="Imagen 14" descr="Bandera de la República Dominicana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51234" y="4019654"/>
          <a:ext cx="190500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16</xdr:row>
      <xdr:rowOff>83344</xdr:rowOff>
    </xdr:from>
    <xdr:to>
      <xdr:col>0</xdr:col>
      <xdr:colOff>541734</xdr:colOff>
      <xdr:row>16</xdr:row>
      <xdr:rowOff>178594</xdr:rowOff>
    </xdr:to>
    <xdr:pic>
      <xdr:nvPicPr>
        <xdr:cNvPr id="1035" name="Imagen 15" descr="Bandera de Honduras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51234" y="4307474"/>
          <a:ext cx="190500" cy="952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17</xdr:row>
      <xdr:rowOff>47625</xdr:rowOff>
    </xdr:from>
    <xdr:to>
      <xdr:col>0</xdr:col>
      <xdr:colOff>541734</xdr:colOff>
      <xdr:row>17</xdr:row>
      <xdr:rowOff>152400</xdr:rowOff>
    </xdr:to>
    <xdr:pic>
      <xdr:nvPicPr>
        <xdr:cNvPr id="1034" name="Imagen 16" descr="Flag of El Salvador.sv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51234" y="4511951"/>
          <a:ext cx="190500" cy="1047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18</xdr:row>
      <xdr:rowOff>41672</xdr:rowOff>
    </xdr:from>
    <xdr:to>
      <xdr:col>0</xdr:col>
      <xdr:colOff>541734</xdr:colOff>
      <xdr:row>18</xdr:row>
      <xdr:rowOff>155972</xdr:rowOff>
    </xdr:to>
    <xdr:pic>
      <xdr:nvPicPr>
        <xdr:cNvPr id="1033" name="Imagen 17" descr="Bandera de Paraguay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51234" y="4746194"/>
          <a:ext cx="190500" cy="1143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19</xdr:row>
      <xdr:rowOff>35719</xdr:rowOff>
    </xdr:from>
    <xdr:to>
      <xdr:col>0</xdr:col>
      <xdr:colOff>541734</xdr:colOff>
      <xdr:row>19</xdr:row>
      <xdr:rowOff>150019</xdr:rowOff>
    </xdr:to>
    <xdr:pic>
      <xdr:nvPicPr>
        <xdr:cNvPr id="1032" name="Imagen 18" descr="Flag of Nicaragua.sv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51234" y="4980436"/>
          <a:ext cx="190500" cy="1143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20</xdr:row>
      <xdr:rowOff>23813</xdr:rowOff>
    </xdr:from>
    <xdr:to>
      <xdr:col>0</xdr:col>
      <xdr:colOff>541734</xdr:colOff>
      <xdr:row>20</xdr:row>
      <xdr:rowOff>138113</xdr:rowOff>
    </xdr:to>
    <xdr:pic>
      <xdr:nvPicPr>
        <xdr:cNvPr id="1031" name="Imagen 19" descr="Bandera de Costa Rica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51234" y="5208726"/>
          <a:ext cx="190500" cy="1143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21</xdr:row>
      <xdr:rowOff>59531</xdr:rowOff>
    </xdr:from>
    <xdr:to>
      <xdr:col>0</xdr:col>
      <xdr:colOff>541734</xdr:colOff>
      <xdr:row>21</xdr:row>
      <xdr:rowOff>183356</xdr:rowOff>
    </xdr:to>
    <xdr:pic>
      <xdr:nvPicPr>
        <xdr:cNvPr id="1030" name="Imagen 20" descr="Bandera de Puerto Rico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51234" y="5484640"/>
          <a:ext cx="190500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22</xdr:row>
      <xdr:rowOff>77390</xdr:rowOff>
    </xdr:from>
    <xdr:to>
      <xdr:col>0</xdr:col>
      <xdr:colOff>541734</xdr:colOff>
      <xdr:row>22</xdr:row>
      <xdr:rowOff>201215</xdr:rowOff>
    </xdr:to>
    <xdr:pic>
      <xdr:nvPicPr>
        <xdr:cNvPr id="1029" name="Imagen 21" descr="Bandera de Panamá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51234" y="5742694"/>
          <a:ext cx="190500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23</xdr:row>
      <xdr:rowOff>47625</xdr:rowOff>
    </xdr:from>
    <xdr:to>
      <xdr:col>0</xdr:col>
      <xdr:colOff>541734</xdr:colOff>
      <xdr:row>23</xdr:row>
      <xdr:rowOff>171450</xdr:rowOff>
    </xdr:to>
    <xdr:pic>
      <xdr:nvPicPr>
        <xdr:cNvPr id="1028" name="Imagen 22" descr="Bandera de Uruguay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51234" y="5953125"/>
          <a:ext cx="190500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24</xdr:row>
      <xdr:rowOff>65484</xdr:rowOff>
    </xdr:from>
    <xdr:to>
      <xdr:col>0</xdr:col>
      <xdr:colOff>541734</xdr:colOff>
      <xdr:row>24</xdr:row>
      <xdr:rowOff>189309</xdr:rowOff>
    </xdr:to>
    <xdr:pic>
      <xdr:nvPicPr>
        <xdr:cNvPr id="1027" name="Imagen 23" descr="Flag of Equatorial Guinea.sv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51234" y="6211180"/>
          <a:ext cx="190500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25</xdr:row>
      <xdr:rowOff>41671</xdr:rowOff>
    </xdr:from>
    <xdr:to>
      <xdr:col>0</xdr:col>
      <xdr:colOff>541734</xdr:colOff>
      <xdr:row>25</xdr:row>
      <xdr:rowOff>165496</xdr:rowOff>
    </xdr:to>
    <xdr:pic>
      <xdr:nvPicPr>
        <xdr:cNvPr id="1026" name="Imagen 24" descr="Bandera de Belice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51234" y="6427562"/>
          <a:ext cx="190500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26</xdr:row>
      <xdr:rowOff>95250</xdr:rowOff>
    </xdr:from>
    <xdr:to>
      <xdr:col>0</xdr:col>
      <xdr:colOff>541734</xdr:colOff>
      <xdr:row>26</xdr:row>
      <xdr:rowOff>190500</xdr:rowOff>
    </xdr:to>
    <xdr:pic>
      <xdr:nvPicPr>
        <xdr:cNvPr id="1025" name="Imagen 25" descr="Flag of Western Sahara.sv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51234" y="6721337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298173</xdr:colOff>
      <xdr:row>4</xdr:row>
      <xdr:rowOff>66261</xdr:rowOff>
    </xdr:from>
    <xdr:to>
      <xdr:col>4</xdr:col>
      <xdr:colOff>488673</xdr:colOff>
      <xdr:row>4</xdr:row>
      <xdr:rowOff>171036</xdr:rowOff>
    </xdr:to>
    <xdr:pic>
      <xdr:nvPicPr>
        <xdr:cNvPr id="1060" name="Picture 36" descr="Bandera de los Estados Unidos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721086" y="1358348"/>
          <a:ext cx="190500" cy="10477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298173</xdr:colOff>
      <xdr:row>5</xdr:row>
      <xdr:rowOff>82826</xdr:rowOff>
    </xdr:from>
    <xdr:to>
      <xdr:col>4</xdr:col>
      <xdr:colOff>488673</xdr:colOff>
      <xdr:row>5</xdr:row>
      <xdr:rowOff>178076</xdr:rowOff>
    </xdr:to>
    <xdr:pic>
      <xdr:nvPicPr>
        <xdr:cNvPr id="1061" name="Picture 37" descr="Bandera de las Filipinas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721086" y="1615109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298173</xdr:colOff>
      <xdr:row>6</xdr:row>
      <xdr:rowOff>99392</xdr:rowOff>
    </xdr:from>
    <xdr:to>
      <xdr:col>4</xdr:col>
      <xdr:colOff>488673</xdr:colOff>
      <xdr:row>6</xdr:row>
      <xdr:rowOff>223217</xdr:rowOff>
    </xdr:to>
    <xdr:pic>
      <xdr:nvPicPr>
        <xdr:cNvPr id="1062" name="Picture 38" descr="Bandera de Francia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721086" y="187187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298173</xdr:colOff>
      <xdr:row>7</xdr:row>
      <xdr:rowOff>41413</xdr:rowOff>
    </xdr:from>
    <xdr:to>
      <xdr:col>4</xdr:col>
      <xdr:colOff>488673</xdr:colOff>
      <xdr:row>7</xdr:row>
      <xdr:rowOff>174763</xdr:rowOff>
    </xdr:to>
    <xdr:pic>
      <xdr:nvPicPr>
        <xdr:cNvPr id="1063" name="Picture 39" descr="Bandera de Brasil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721086" y="2054087"/>
          <a:ext cx="190500" cy="1333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298173</xdr:colOff>
      <xdr:row>8</xdr:row>
      <xdr:rowOff>99391</xdr:rowOff>
    </xdr:from>
    <xdr:to>
      <xdr:col>4</xdr:col>
      <xdr:colOff>488673</xdr:colOff>
      <xdr:row>8</xdr:row>
      <xdr:rowOff>194641</xdr:rowOff>
    </xdr:to>
    <xdr:pic>
      <xdr:nvPicPr>
        <xdr:cNvPr id="1064" name="Picture 40" descr="Bandera de Canadá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721086" y="2352261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298173</xdr:colOff>
      <xdr:row>9</xdr:row>
      <xdr:rowOff>66261</xdr:rowOff>
    </xdr:from>
    <xdr:to>
      <xdr:col>4</xdr:col>
      <xdr:colOff>488673</xdr:colOff>
      <xdr:row>9</xdr:row>
      <xdr:rowOff>190086</xdr:rowOff>
    </xdr:to>
    <xdr:pic>
      <xdr:nvPicPr>
        <xdr:cNvPr id="1065" name="Picture 41" descr="Bandera de Marruecos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721086" y="2559326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298173</xdr:colOff>
      <xdr:row>10</xdr:row>
      <xdr:rowOff>49696</xdr:rowOff>
    </xdr:from>
    <xdr:to>
      <xdr:col>4</xdr:col>
      <xdr:colOff>488673</xdr:colOff>
      <xdr:row>10</xdr:row>
      <xdr:rowOff>173521</xdr:rowOff>
    </xdr:to>
    <xdr:pic>
      <xdr:nvPicPr>
        <xdr:cNvPr id="1066" name="Picture 42" descr="Bandera de Belice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721086" y="2782957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288648</xdr:colOff>
      <xdr:row>11</xdr:row>
      <xdr:rowOff>41413</xdr:rowOff>
    </xdr:from>
    <xdr:to>
      <xdr:col>4</xdr:col>
      <xdr:colOff>498198</xdr:colOff>
      <xdr:row>11</xdr:row>
      <xdr:rowOff>184288</xdr:rowOff>
    </xdr:to>
    <xdr:pic>
      <xdr:nvPicPr>
        <xdr:cNvPr id="1067" name="Picture 43" descr="Bandera de Andorra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711561" y="3014870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306456</xdr:colOff>
      <xdr:row>12</xdr:row>
      <xdr:rowOff>74543</xdr:rowOff>
    </xdr:from>
    <xdr:to>
      <xdr:col>4</xdr:col>
      <xdr:colOff>496956</xdr:colOff>
      <xdr:row>12</xdr:row>
      <xdr:rowOff>169793</xdr:rowOff>
    </xdr:to>
    <xdr:pic>
      <xdr:nvPicPr>
        <xdr:cNvPr id="1068" name="Picture 44" descr="Flag of Gibraltar.sv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729369" y="3288195"/>
          <a:ext cx="190500" cy="952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351234</xdr:colOff>
      <xdr:row>4</xdr:row>
      <xdr:rowOff>53578</xdr:rowOff>
    </xdr:from>
    <xdr:to>
      <xdr:col>0</xdr:col>
      <xdr:colOff>541734</xdr:colOff>
      <xdr:row>4</xdr:row>
      <xdr:rowOff>158353</xdr:rowOff>
    </xdr:to>
    <xdr:pic>
      <xdr:nvPicPr>
        <xdr:cNvPr id="2" name="Imagen 3" descr="Bandera de Méxic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234" y="1329928"/>
          <a:ext cx="190500" cy="1047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5</xdr:row>
      <xdr:rowOff>59532</xdr:rowOff>
    </xdr:from>
    <xdr:to>
      <xdr:col>0</xdr:col>
      <xdr:colOff>541734</xdr:colOff>
      <xdr:row>5</xdr:row>
      <xdr:rowOff>183357</xdr:rowOff>
    </xdr:to>
    <xdr:pic>
      <xdr:nvPicPr>
        <xdr:cNvPr id="3" name="Imagen 4" descr="Bandera de Españ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1234" y="1574007"/>
          <a:ext cx="190500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6</xdr:row>
      <xdr:rowOff>59531</xdr:rowOff>
    </xdr:from>
    <xdr:to>
      <xdr:col>0</xdr:col>
      <xdr:colOff>541734</xdr:colOff>
      <xdr:row>6</xdr:row>
      <xdr:rowOff>183356</xdr:rowOff>
    </xdr:to>
    <xdr:pic>
      <xdr:nvPicPr>
        <xdr:cNvPr id="4" name="Imagen 5" descr="Bandera de Colombia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51234" y="1812131"/>
          <a:ext cx="190500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7</xdr:row>
      <xdr:rowOff>77390</xdr:rowOff>
    </xdr:from>
    <xdr:to>
      <xdr:col>0</xdr:col>
      <xdr:colOff>541734</xdr:colOff>
      <xdr:row>7</xdr:row>
      <xdr:rowOff>201215</xdr:rowOff>
    </xdr:to>
    <xdr:pic>
      <xdr:nvPicPr>
        <xdr:cNvPr id="5" name="Imagen 6" descr="Bandera de Argentina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51234" y="2068115"/>
          <a:ext cx="190500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8</xdr:row>
      <xdr:rowOff>65484</xdr:rowOff>
    </xdr:from>
    <xdr:to>
      <xdr:col>0</xdr:col>
      <xdr:colOff>541734</xdr:colOff>
      <xdr:row>8</xdr:row>
      <xdr:rowOff>189309</xdr:rowOff>
    </xdr:to>
    <xdr:pic>
      <xdr:nvPicPr>
        <xdr:cNvPr id="6" name="Imagen 7" descr="Bandera del Perú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51234" y="2294334"/>
          <a:ext cx="190500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9</xdr:row>
      <xdr:rowOff>47625</xdr:rowOff>
    </xdr:from>
    <xdr:to>
      <xdr:col>0</xdr:col>
      <xdr:colOff>541734</xdr:colOff>
      <xdr:row>9</xdr:row>
      <xdr:rowOff>171450</xdr:rowOff>
    </xdr:to>
    <xdr:pic>
      <xdr:nvPicPr>
        <xdr:cNvPr id="7" name="Imagen 8" descr="Bandera de Venezuela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1234" y="2514600"/>
          <a:ext cx="190500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10</xdr:row>
      <xdr:rowOff>29766</xdr:rowOff>
    </xdr:from>
    <xdr:to>
      <xdr:col>0</xdr:col>
      <xdr:colOff>541734</xdr:colOff>
      <xdr:row>10</xdr:row>
      <xdr:rowOff>153591</xdr:rowOff>
    </xdr:to>
    <xdr:pic>
      <xdr:nvPicPr>
        <xdr:cNvPr id="8" name="Imagen 9" descr="Bandera de Chil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51234" y="2734866"/>
          <a:ext cx="190500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11</xdr:row>
      <xdr:rowOff>77391</xdr:rowOff>
    </xdr:from>
    <xdr:to>
      <xdr:col>0</xdr:col>
      <xdr:colOff>541734</xdr:colOff>
      <xdr:row>11</xdr:row>
      <xdr:rowOff>201216</xdr:rowOff>
    </xdr:to>
    <xdr:pic>
      <xdr:nvPicPr>
        <xdr:cNvPr id="9" name="Imagen 10" descr="Bandera de Guatemala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51234" y="3020616"/>
          <a:ext cx="190500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12</xdr:row>
      <xdr:rowOff>41672</xdr:rowOff>
    </xdr:from>
    <xdr:to>
      <xdr:col>0</xdr:col>
      <xdr:colOff>541734</xdr:colOff>
      <xdr:row>12</xdr:row>
      <xdr:rowOff>165497</xdr:rowOff>
    </xdr:to>
    <xdr:pic>
      <xdr:nvPicPr>
        <xdr:cNvPr id="10" name="Imagen 11" descr="Bandera de Ecuador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51234" y="3223022"/>
          <a:ext cx="190500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13</xdr:row>
      <xdr:rowOff>53578</xdr:rowOff>
    </xdr:from>
    <xdr:to>
      <xdr:col>0</xdr:col>
      <xdr:colOff>541734</xdr:colOff>
      <xdr:row>13</xdr:row>
      <xdr:rowOff>148828</xdr:rowOff>
    </xdr:to>
    <xdr:pic>
      <xdr:nvPicPr>
        <xdr:cNvPr id="11" name="Imagen 12" descr="Bandera de Cuba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51234" y="3473053"/>
          <a:ext cx="190500" cy="952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14</xdr:row>
      <xdr:rowOff>47625</xdr:rowOff>
    </xdr:from>
    <xdr:to>
      <xdr:col>0</xdr:col>
      <xdr:colOff>541734</xdr:colOff>
      <xdr:row>14</xdr:row>
      <xdr:rowOff>180975</xdr:rowOff>
    </xdr:to>
    <xdr:pic>
      <xdr:nvPicPr>
        <xdr:cNvPr id="12" name="Imagen 13" descr="Bandera de Bolivia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51234" y="3705225"/>
          <a:ext cx="190500" cy="1333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15</xdr:row>
      <xdr:rowOff>35719</xdr:rowOff>
    </xdr:from>
    <xdr:to>
      <xdr:col>0</xdr:col>
      <xdr:colOff>541734</xdr:colOff>
      <xdr:row>15</xdr:row>
      <xdr:rowOff>159544</xdr:rowOff>
    </xdr:to>
    <xdr:pic>
      <xdr:nvPicPr>
        <xdr:cNvPr id="13" name="Imagen 14" descr="Bandera de la República Dominicana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51234" y="3931444"/>
          <a:ext cx="190500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16</xdr:row>
      <xdr:rowOff>83344</xdr:rowOff>
    </xdr:from>
    <xdr:to>
      <xdr:col>0</xdr:col>
      <xdr:colOff>541734</xdr:colOff>
      <xdr:row>16</xdr:row>
      <xdr:rowOff>178594</xdr:rowOff>
    </xdr:to>
    <xdr:pic>
      <xdr:nvPicPr>
        <xdr:cNvPr id="14" name="Imagen 15" descr="Bandera de Honduras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51234" y="4217194"/>
          <a:ext cx="190500" cy="952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17</xdr:row>
      <xdr:rowOff>47625</xdr:rowOff>
    </xdr:from>
    <xdr:to>
      <xdr:col>0</xdr:col>
      <xdr:colOff>541734</xdr:colOff>
      <xdr:row>17</xdr:row>
      <xdr:rowOff>152400</xdr:rowOff>
    </xdr:to>
    <xdr:pic>
      <xdr:nvPicPr>
        <xdr:cNvPr id="15" name="Imagen 16" descr="Flag of El Salvador.sv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51234" y="4419600"/>
          <a:ext cx="190500" cy="1047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18</xdr:row>
      <xdr:rowOff>41672</xdr:rowOff>
    </xdr:from>
    <xdr:to>
      <xdr:col>0</xdr:col>
      <xdr:colOff>541734</xdr:colOff>
      <xdr:row>18</xdr:row>
      <xdr:rowOff>155972</xdr:rowOff>
    </xdr:to>
    <xdr:pic>
      <xdr:nvPicPr>
        <xdr:cNvPr id="16" name="Imagen 17" descr="Bandera de Paraguay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51234" y="4651772"/>
          <a:ext cx="190500" cy="1143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19</xdr:row>
      <xdr:rowOff>35719</xdr:rowOff>
    </xdr:from>
    <xdr:to>
      <xdr:col>0</xdr:col>
      <xdr:colOff>541734</xdr:colOff>
      <xdr:row>19</xdr:row>
      <xdr:rowOff>150019</xdr:rowOff>
    </xdr:to>
    <xdr:pic>
      <xdr:nvPicPr>
        <xdr:cNvPr id="17" name="Imagen 18" descr="Flag of Nicaragua.sv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51234" y="4883944"/>
          <a:ext cx="190500" cy="1143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20</xdr:row>
      <xdr:rowOff>23813</xdr:rowOff>
    </xdr:from>
    <xdr:to>
      <xdr:col>0</xdr:col>
      <xdr:colOff>541734</xdr:colOff>
      <xdr:row>20</xdr:row>
      <xdr:rowOff>138113</xdr:rowOff>
    </xdr:to>
    <xdr:pic>
      <xdr:nvPicPr>
        <xdr:cNvPr id="18" name="Imagen 19" descr="Bandera de Costa Rica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51234" y="5110163"/>
          <a:ext cx="190500" cy="1143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21</xdr:row>
      <xdr:rowOff>59531</xdr:rowOff>
    </xdr:from>
    <xdr:to>
      <xdr:col>0</xdr:col>
      <xdr:colOff>541734</xdr:colOff>
      <xdr:row>21</xdr:row>
      <xdr:rowOff>183356</xdr:rowOff>
    </xdr:to>
    <xdr:pic>
      <xdr:nvPicPr>
        <xdr:cNvPr id="19" name="Imagen 20" descr="Bandera de Puerto Rico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51234" y="5384006"/>
          <a:ext cx="190500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22</xdr:row>
      <xdr:rowOff>77390</xdr:rowOff>
    </xdr:from>
    <xdr:to>
      <xdr:col>0</xdr:col>
      <xdr:colOff>541734</xdr:colOff>
      <xdr:row>22</xdr:row>
      <xdr:rowOff>201215</xdr:rowOff>
    </xdr:to>
    <xdr:pic>
      <xdr:nvPicPr>
        <xdr:cNvPr id="20" name="Imagen 21" descr="Bandera de Panamá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51234" y="5639990"/>
          <a:ext cx="190500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23</xdr:row>
      <xdr:rowOff>47625</xdr:rowOff>
    </xdr:from>
    <xdr:to>
      <xdr:col>0</xdr:col>
      <xdr:colOff>541734</xdr:colOff>
      <xdr:row>23</xdr:row>
      <xdr:rowOff>171450</xdr:rowOff>
    </xdr:to>
    <xdr:pic>
      <xdr:nvPicPr>
        <xdr:cNvPr id="21" name="Imagen 22" descr="Bandera de Uruguay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51234" y="5848350"/>
          <a:ext cx="190500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24</xdr:row>
      <xdr:rowOff>65484</xdr:rowOff>
    </xdr:from>
    <xdr:to>
      <xdr:col>0</xdr:col>
      <xdr:colOff>541734</xdr:colOff>
      <xdr:row>24</xdr:row>
      <xdr:rowOff>189309</xdr:rowOff>
    </xdr:to>
    <xdr:pic>
      <xdr:nvPicPr>
        <xdr:cNvPr id="22" name="Imagen 23" descr="Flag of Equatorial Guinea.sv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51234" y="6104334"/>
          <a:ext cx="190500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25</xdr:row>
      <xdr:rowOff>41671</xdr:rowOff>
    </xdr:from>
    <xdr:to>
      <xdr:col>0</xdr:col>
      <xdr:colOff>541734</xdr:colOff>
      <xdr:row>25</xdr:row>
      <xdr:rowOff>165496</xdr:rowOff>
    </xdr:to>
    <xdr:pic>
      <xdr:nvPicPr>
        <xdr:cNvPr id="23" name="Imagen 24" descr="Bandera de Belice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51234" y="6318646"/>
          <a:ext cx="190500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351234</xdr:colOff>
      <xdr:row>26</xdr:row>
      <xdr:rowOff>95250</xdr:rowOff>
    </xdr:from>
    <xdr:to>
      <xdr:col>0</xdr:col>
      <xdr:colOff>541734</xdr:colOff>
      <xdr:row>26</xdr:row>
      <xdr:rowOff>190500</xdr:rowOff>
    </xdr:to>
    <xdr:pic>
      <xdr:nvPicPr>
        <xdr:cNvPr id="24" name="Imagen 25" descr="Flag of Western Sahara.sv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51234" y="66103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298173</xdr:colOff>
      <xdr:row>4</xdr:row>
      <xdr:rowOff>66261</xdr:rowOff>
    </xdr:from>
    <xdr:to>
      <xdr:col>3</xdr:col>
      <xdr:colOff>485775</xdr:colOff>
      <xdr:row>4</xdr:row>
      <xdr:rowOff>171036</xdr:rowOff>
    </xdr:to>
    <xdr:pic>
      <xdr:nvPicPr>
        <xdr:cNvPr id="25" name="Picture 36" descr="Bandera de los Estados Unidos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717773" y="1342611"/>
          <a:ext cx="1905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298173</xdr:colOff>
      <xdr:row>5</xdr:row>
      <xdr:rowOff>82826</xdr:rowOff>
    </xdr:from>
    <xdr:to>
      <xdr:col>3</xdr:col>
      <xdr:colOff>485775</xdr:colOff>
      <xdr:row>5</xdr:row>
      <xdr:rowOff>178076</xdr:rowOff>
    </xdr:to>
    <xdr:pic>
      <xdr:nvPicPr>
        <xdr:cNvPr id="26" name="Picture 37" descr="Bandera de las Filipinas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717773" y="1597301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298173</xdr:colOff>
      <xdr:row>6</xdr:row>
      <xdr:rowOff>99392</xdr:rowOff>
    </xdr:from>
    <xdr:to>
      <xdr:col>3</xdr:col>
      <xdr:colOff>485775</xdr:colOff>
      <xdr:row>6</xdr:row>
      <xdr:rowOff>223217</xdr:rowOff>
    </xdr:to>
    <xdr:pic>
      <xdr:nvPicPr>
        <xdr:cNvPr id="27" name="Picture 38" descr="Bandera de Francia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717773" y="1851992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298173</xdr:colOff>
      <xdr:row>7</xdr:row>
      <xdr:rowOff>41413</xdr:rowOff>
    </xdr:from>
    <xdr:to>
      <xdr:col>3</xdr:col>
      <xdr:colOff>485775</xdr:colOff>
      <xdr:row>7</xdr:row>
      <xdr:rowOff>174763</xdr:rowOff>
    </xdr:to>
    <xdr:pic>
      <xdr:nvPicPr>
        <xdr:cNvPr id="28" name="Picture 39" descr="Bandera de Brasil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717773" y="2032138"/>
          <a:ext cx="190500" cy="1333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298173</xdr:colOff>
      <xdr:row>8</xdr:row>
      <xdr:rowOff>99391</xdr:rowOff>
    </xdr:from>
    <xdr:to>
      <xdr:col>3</xdr:col>
      <xdr:colOff>485775</xdr:colOff>
      <xdr:row>8</xdr:row>
      <xdr:rowOff>194641</xdr:rowOff>
    </xdr:to>
    <xdr:pic>
      <xdr:nvPicPr>
        <xdr:cNvPr id="29" name="Picture 40" descr="Bandera de Canadá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717773" y="2328241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298173</xdr:colOff>
      <xdr:row>9</xdr:row>
      <xdr:rowOff>66261</xdr:rowOff>
    </xdr:from>
    <xdr:to>
      <xdr:col>3</xdr:col>
      <xdr:colOff>485775</xdr:colOff>
      <xdr:row>9</xdr:row>
      <xdr:rowOff>190086</xdr:rowOff>
    </xdr:to>
    <xdr:pic>
      <xdr:nvPicPr>
        <xdr:cNvPr id="30" name="Picture 41" descr="Bandera de Marruecos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717773" y="2533236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298173</xdr:colOff>
      <xdr:row>10</xdr:row>
      <xdr:rowOff>49696</xdr:rowOff>
    </xdr:from>
    <xdr:to>
      <xdr:col>3</xdr:col>
      <xdr:colOff>485775</xdr:colOff>
      <xdr:row>10</xdr:row>
      <xdr:rowOff>173521</xdr:rowOff>
    </xdr:to>
    <xdr:pic>
      <xdr:nvPicPr>
        <xdr:cNvPr id="31" name="Picture 42" descr="Bandera de Belice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717773" y="2754796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288648</xdr:colOff>
      <xdr:row>11</xdr:row>
      <xdr:rowOff>41413</xdr:rowOff>
    </xdr:from>
    <xdr:to>
      <xdr:col>3</xdr:col>
      <xdr:colOff>495300</xdr:colOff>
      <xdr:row>11</xdr:row>
      <xdr:rowOff>184288</xdr:rowOff>
    </xdr:to>
    <xdr:pic>
      <xdr:nvPicPr>
        <xdr:cNvPr id="32" name="Picture 43" descr="Bandera de Andorra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708248" y="2984638"/>
          <a:ext cx="209550" cy="1428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306456</xdr:colOff>
      <xdr:row>12</xdr:row>
      <xdr:rowOff>74543</xdr:rowOff>
    </xdr:from>
    <xdr:to>
      <xdr:col>3</xdr:col>
      <xdr:colOff>495300</xdr:colOff>
      <xdr:row>12</xdr:row>
      <xdr:rowOff>169793</xdr:rowOff>
    </xdr:to>
    <xdr:pic>
      <xdr:nvPicPr>
        <xdr:cNvPr id="33" name="Picture 44" descr="Flag of Gibraltar.sv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726056" y="3255893"/>
          <a:ext cx="190500" cy="95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Normal="100" workbookViewId="0">
      <selection sqref="A1:F1"/>
    </sheetView>
  </sheetViews>
  <sheetFormatPr baseColWidth="10" defaultRowHeight="18" x14ac:dyDescent="0.25"/>
  <cols>
    <col min="2" max="2" width="22.7109375" bestFit="1" customWidth="1"/>
    <col min="3" max="3" width="20.7109375" style="2" bestFit="1" customWidth="1"/>
    <col min="6" max="6" width="22.7109375" bestFit="1" customWidth="1"/>
    <col min="7" max="7" width="22.7109375" customWidth="1"/>
    <col min="8" max="8" width="14.28515625" bestFit="1" customWidth="1"/>
  </cols>
  <sheetData>
    <row r="1" spans="1:8" ht="46.5" customHeight="1" x14ac:dyDescent="0.3">
      <c r="A1" s="23" t="s">
        <v>26</v>
      </c>
      <c r="B1" s="23"/>
      <c r="C1" s="23"/>
      <c r="D1" s="23"/>
      <c r="E1" s="23"/>
      <c r="F1" s="23"/>
      <c r="G1" s="17"/>
    </row>
    <row r="3" spans="1:8" x14ac:dyDescent="0.25">
      <c r="B3" s="1" t="s">
        <v>36</v>
      </c>
      <c r="F3" s="1" t="s">
        <v>37</v>
      </c>
      <c r="G3" s="1"/>
    </row>
    <row r="4" spans="1:8" x14ac:dyDescent="0.25">
      <c r="B4" s="10" t="s">
        <v>27</v>
      </c>
      <c r="C4" s="10" t="s">
        <v>28</v>
      </c>
      <c r="F4" s="10" t="s">
        <v>27</v>
      </c>
      <c r="G4" s="10" t="s">
        <v>28</v>
      </c>
      <c r="H4" s="10" t="s">
        <v>29</v>
      </c>
    </row>
    <row r="5" spans="1:8" x14ac:dyDescent="0.25">
      <c r="B5" s="9" t="s">
        <v>0</v>
      </c>
      <c r="C5" s="19">
        <v>111211789</v>
      </c>
      <c r="D5" s="4"/>
      <c r="F5" s="9" t="s">
        <v>30</v>
      </c>
      <c r="G5" s="19">
        <v>50477594</v>
      </c>
      <c r="H5" s="21">
        <v>0.16300000000000001</v>
      </c>
    </row>
    <row r="6" spans="1:8" x14ac:dyDescent="0.25">
      <c r="B6" s="5" t="s">
        <v>1</v>
      </c>
      <c r="C6" s="19">
        <v>46951532</v>
      </c>
      <c r="F6" s="9" t="s">
        <v>31</v>
      </c>
      <c r="G6" s="19">
        <v>3180000</v>
      </c>
      <c r="H6" s="22">
        <v>0.03</v>
      </c>
    </row>
    <row r="7" spans="1:8" x14ac:dyDescent="0.25">
      <c r="B7" s="5" t="s">
        <v>2</v>
      </c>
      <c r="C7" s="19">
        <v>45273936</v>
      </c>
      <c r="F7" s="9" t="s">
        <v>32</v>
      </c>
      <c r="G7" s="19">
        <v>2000000</v>
      </c>
      <c r="H7" s="22">
        <v>3.1E-2</v>
      </c>
    </row>
    <row r="8" spans="1:8" x14ac:dyDescent="0.25">
      <c r="B8" s="5" t="s">
        <v>3</v>
      </c>
      <c r="C8" s="19">
        <v>40134425</v>
      </c>
      <c r="F8" s="9" t="s">
        <v>33</v>
      </c>
      <c r="G8" s="19">
        <v>1015056</v>
      </c>
      <c r="H8" s="22">
        <v>5.4999999999999997E-3</v>
      </c>
    </row>
    <row r="9" spans="1:8" x14ac:dyDescent="0.25">
      <c r="B9" s="5" t="s">
        <v>4</v>
      </c>
      <c r="C9" s="19">
        <v>29885340</v>
      </c>
      <c r="F9" s="9" t="s">
        <v>34</v>
      </c>
      <c r="G9" s="19">
        <v>909</v>
      </c>
      <c r="H9" s="22">
        <v>0.03</v>
      </c>
    </row>
    <row r="10" spans="1:8" x14ac:dyDescent="0.25">
      <c r="B10" s="5" t="s">
        <v>5</v>
      </c>
      <c r="C10" s="19">
        <v>28833845</v>
      </c>
      <c r="F10" s="9" t="s">
        <v>35</v>
      </c>
      <c r="G10" s="19">
        <v>360.70600000000002</v>
      </c>
      <c r="H10" s="22">
        <v>1.09E-2</v>
      </c>
    </row>
    <row r="11" spans="1:8" x14ac:dyDescent="0.25">
      <c r="B11" s="5" t="s">
        <v>6</v>
      </c>
      <c r="C11" s="19">
        <v>17094275</v>
      </c>
      <c r="F11" s="9" t="s">
        <v>21</v>
      </c>
      <c r="G11" s="19">
        <v>206.404</v>
      </c>
      <c r="H11" s="22">
        <v>0.73719999999999997</v>
      </c>
    </row>
    <row r="12" spans="1:8" x14ac:dyDescent="0.25">
      <c r="B12" s="5" t="s">
        <v>7</v>
      </c>
      <c r="C12" s="19">
        <v>14325000</v>
      </c>
      <c r="F12" s="12" t="s">
        <v>38</v>
      </c>
      <c r="G12" s="19">
        <v>50.322000000000003</v>
      </c>
      <c r="H12" s="22">
        <v>0.7006</v>
      </c>
    </row>
    <row r="13" spans="1:8" x14ac:dyDescent="0.25">
      <c r="B13" s="5" t="s">
        <v>8</v>
      </c>
      <c r="C13" s="19">
        <v>14035000</v>
      </c>
      <c r="F13" s="12" t="s">
        <v>39</v>
      </c>
      <c r="G13" s="19">
        <v>28.5</v>
      </c>
      <c r="H13" s="22">
        <v>0.98699999999999999</v>
      </c>
    </row>
    <row r="14" spans="1:8" x14ac:dyDescent="0.25">
      <c r="B14" s="5" t="s">
        <v>9</v>
      </c>
      <c r="C14" s="19">
        <v>11285000</v>
      </c>
      <c r="F14" s="7" t="s">
        <v>25</v>
      </c>
      <c r="G14" s="8">
        <f>SUM(G5:G13)</f>
        <v>56674204.931999996</v>
      </c>
    </row>
    <row r="15" spans="1:8" x14ac:dyDescent="0.25">
      <c r="B15" s="5" t="s">
        <v>10</v>
      </c>
      <c r="C15" s="19">
        <v>10227299</v>
      </c>
      <c r="F15" s="14"/>
      <c r="G15" s="14"/>
    </row>
    <row r="16" spans="1:8" x14ac:dyDescent="0.25">
      <c r="B16" s="5" t="s">
        <v>11</v>
      </c>
      <c r="C16" s="19">
        <v>10090000</v>
      </c>
      <c r="F16" s="14"/>
      <c r="G16" s="14"/>
    </row>
    <row r="17" spans="1:7" x14ac:dyDescent="0.25">
      <c r="B17" s="5" t="s">
        <v>12</v>
      </c>
      <c r="C17" s="19">
        <v>7706441</v>
      </c>
      <c r="F17" s="14"/>
      <c r="G17" s="14"/>
    </row>
    <row r="18" spans="1:7" x14ac:dyDescent="0.25">
      <c r="B18" s="5" t="s">
        <v>13</v>
      </c>
      <c r="C18" s="19">
        <v>7185000</v>
      </c>
      <c r="F18" s="14"/>
      <c r="G18" s="14"/>
    </row>
    <row r="19" spans="1:7" x14ac:dyDescent="0.25">
      <c r="B19" s="5" t="s">
        <v>14</v>
      </c>
      <c r="C19" s="19">
        <v>6349000</v>
      </c>
      <c r="F19" s="7" t="s">
        <v>40</v>
      </c>
      <c r="G19" s="8">
        <f>C28+G14</f>
        <v>479831526.93199998</v>
      </c>
    </row>
    <row r="20" spans="1:7" x14ac:dyDescent="0.25">
      <c r="B20" s="5" t="s">
        <v>15</v>
      </c>
      <c r="C20" s="19">
        <v>5743000</v>
      </c>
      <c r="F20" s="14"/>
      <c r="G20" s="14"/>
    </row>
    <row r="21" spans="1:7" x14ac:dyDescent="0.25">
      <c r="B21" s="5" t="s">
        <v>16</v>
      </c>
      <c r="C21" s="19">
        <v>4549904</v>
      </c>
      <c r="F21" s="14"/>
      <c r="G21" s="14"/>
    </row>
    <row r="22" spans="1:7" x14ac:dyDescent="0.25">
      <c r="B22" s="5" t="s">
        <v>17</v>
      </c>
      <c r="C22" s="19">
        <v>4017000</v>
      </c>
      <c r="F22" s="14"/>
      <c r="G22" s="14"/>
    </row>
    <row r="23" spans="1:7" x14ac:dyDescent="0.25">
      <c r="B23" s="5" t="s">
        <v>18</v>
      </c>
      <c r="C23" s="19">
        <v>3454000</v>
      </c>
      <c r="F23" s="14"/>
      <c r="G23" s="14"/>
    </row>
    <row r="24" spans="1:7" x14ac:dyDescent="0.25">
      <c r="B24" s="5" t="s">
        <v>19</v>
      </c>
      <c r="C24" s="19">
        <v>3442000</v>
      </c>
      <c r="F24" s="14"/>
      <c r="G24" s="14"/>
    </row>
    <row r="25" spans="1:7" x14ac:dyDescent="0.25">
      <c r="B25" s="5" t="s">
        <v>20</v>
      </c>
      <c r="C25" s="19">
        <v>1120000</v>
      </c>
      <c r="F25" s="14"/>
      <c r="G25" s="14"/>
    </row>
    <row r="26" spans="1:7" x14ac:dyDescent="0.25">
      <c r="B26" s="5" t="s">
        <v>21</v>
      </c>
      <c r="C26" s="19">
        <v>206404</v>
      </c>
      <c r="F26" s="14"/>
      <c r="G26" s="14"/>
    </row>
    <row r="27" spans="1:7" x14ac:dyDescent="0.25">
      <c r="B27" s="6" t="s">
        <v>22</v>
      </c>
      <c r="C27" s="19">
        <v>37132</v>
      </c>
      <c r="F27" s="14"/>
      <c r="G27" s="14"/>
    </row>
    <row r="28" spans="1:7" x14ac:dyDescent="0.25">
      <c r="B28" s="7" t="s">
        <v>25</v>
      </c>
      <c r="C28" s="8">
        <f>SUM(C5:C27)</f>
        <v>423157322</v>
      </c>
      <c r="F28" s="15"/>
      <c r="G28" s="15"/>
    </row>
    <row r="29" spans="1:7" x14ac:dyDescent="0.25">
      <c r="F29" s="16"/>
      <c r="G29" s="16"/>
    </row>
    <row r="30" spans="1:7" x14ac:dyDescent="0.25">
      <c r="F30" s="16"/>
      <c r="G30" s="16"/>
    </row>
    <row r="31" spans="1:7" x14ac:dyDescent="0.25">
      <c r="A31" t="s">
        <v>23</v>
      </c>
      <c r="F31" s="14"/>
      <c r="G31" s="14"/>
    </row>
    <row r="32" spans="1:7" x14ac:dyDescent="0.25">
      <c r="A32" t="s">
        <v>24</v>
      </c>
      <c r="F32" s="16"/>
      <c r="G32" s="16"/>
    </row>
    <row r="33" spans="6:7" x14ac:dyDescent="0.25">
      <c r="F33" s="16"/>
      <c r="G33" s="16"/>
    </row>
    <row r="34" spans="6:7" x14ac:dyDescent="0.25">
      <c r="F34" s="16"/>
      <c r="G34" s="16"/>
    </row>
  </sheetData>
  <mergeCells count="1">
    <mergeCell ref="A1:F1"/>
  </mergeCells>
  <pageMargins left="0.7" right="0.7" top="0.75" bottom="0.75" header="0.3" footer="0.3"/>
  <cellWatches>
    <cellWatch r="H6"/>
    <cellWatch r="I7"/>
  </cellWatche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C5" sqref="C5"/>
    </sheetView>
  </sheetViews>
  <sheetFormatPr baseColWidth="10" defaultRowHeight="18" x14ac:dyDescent="0.25"/>
  <cols>
    <col min="1" max="1" width="11.42578125" customWidth="1"/>
    <col min="2" max="2" width="14.42578125" customWidth="1"/>
    <col min="3" max="3" width="12.140625" style="2" customWidth="1"/>
    <col min="5" max="5" width="9.28515625" customWidth="1"/>
    <col min="6" max="6" width="13.42578125" customWidth="1"/>
    <col min="7" max="7" width="10.28515625" customWidth="1"/>
  </cols>
  <sheetData>
    <row r="1" spans="1:7" ht="46.5" customHeight="1" x14ac:dyDescent="0.3">
      <c r="A1" s="23" t="s">
        <v>26</v>
      </c>
      <c r="B1" s="23"/>
      <c r="C1" s="23"/>
      <c r="D1" s="23"/>
      <c r="E1" s="23"/>
      <c r="F1" s="17"/>
    </row>
    <row r="3" spans="1:7" x14ac:dyDescent="0.25">
      <c r="B3" s="1" t="s">
        <v>36</v>
      </c>
      <c r="E3" s="1" t="s">
        <v>37</v>
      </c>
      <c r="F3" s="1"/>
    </row>
    <row r="4" spans="1:7" x14ac:dyDescent="0.25">
      <c r="B4" s="10" t="s">
        <v>27</v>
      </c>
      <c r="C4" s="10" t="s">
        <v>28</v>
      </c>
      <c r="E4" s="10" t="s">
        <v>27</v>
      </c>
      <c r="F4" s="10" t="s">
        <v>28</v>
      </c>
      <c r="G4" s="10" t="s">
        <v>29</v>
      </c>
    </row>
    <row r="5" spans="1:7" x14ac:dyDescent="0.25">
      <c r="B5" s="9" t="s">
        <v>0</v>
      </c>
      <c r="C5" s="19">
        <v>111211789</v>
      </c>
      <c r="E5" s="9" t="s">
        <v>30</v>
      </c>
      <c r="F5" s="19">
        <v>50477594</v>
      </c>
      <c r="G5" s="13">
        <v>0.16300000000000001</v>
      </c>
    </row>
    <row r="6" spans="1:7" x14ac:dyDescent="0.25">
      <c r="B6" s="5" t="s">
        <v>1</v>
      </c>
      <c r="C6" s="19">
        <v>46951532</v>
      </c>
      <c r="E6" s="9" t="s">
        <v>31</v>
      </c>
      <c r="F6" s="19">
        <v>3180000</v>
      </c>
      <c r="G6" s="19">
        <v>0.03</v>
      </c>
    </row>
    <row r="7" spans="1:7" x14ac:dyDescent="0.25">
      <c r="B7" s="5" t="s">
        <v>2</v>
      </c>
      <c r="C7" s="19">
        <v>45273936</v>
      </c>
      <c r="E7" s="9" t="s">
        <v>32</v>
      </c>
      <c r="F7" s="19">
        <v>2000000</v>
      </c>
      <c r="G7" s="19">
        <v>3.1E-2</v>
      </c>
    </row>
    <row r="8" spans="1:7" x14ac:dyDescent="0.25">
      <c r="B8" s="5" t="s">
        <v>3</v>
      </c>
      <c r="C8" s="19">
        <v>40134425</v>
      </c>
      <c r="E8" s="9" t="s">
        <v>33</v>
      </c>
      <c r="F8" s="19">
        <v>1015056</v>
      </c>
      <c r="G8" s="19">
        <v>5.4999999999999997E-3</v>
      </c>
    </row>
    <row r="9" spans="1:7" x14ac:dyDescent="0.25">
      <c r="B9" s="5" t="s">
        <v>4</v>
      </c>
      <c r="C9" s="19">
        <v>29885340</v>
      </c>
      <c r="E9" s="9" t="s">
        <v>34</v>
      </c>
      <c r="F9" s="19">
        <v>909</v>
      </c>
      <c r="G9" s="19">
        <v>0.03</v>
      </c>
    </row>
    <row r="10" spans="1:7" x14ac:dyDescent="0.25">
      <c r="B10" s="5" t="s">
        <v>5</v>
      </c>
      <c r="C10" s="19">
        <v>28833845</v>
      </c>
      <c r="E10" s="9" t="s">
        <v>35</v>
      </c>
      <c r="F10" s="19">
        <v>360.70600000000002</v>
      </c>
      <c r="G10" s="19">
        <v>1.09E-2</v>
      </c>
    </row>
    <row r="11" spans="1:7" x14ac:dyDescent="0.25">
      <c r="B11" s="5" t="s">
        <v>6</v>
      </c>
      <c r="C11" s="19">
        <v>17094275</v>
      </c>
      <c r="E11" s="9" t="s">
        <v>21</v>
      </c>
      <c r="F11" s="19">
        <v>206.404</v>
      </c>
      <c r="G11" s="19">
        <v>0.73719999999999997</v>
      </c>
    </row>
    <row r="12" spans="1:7" x14ac:dyDescent="0.25">
      <c r="B12" s="5" t="s">
        <v>7</v>
      </c>
      <c r="C12" s="19">
        <v>14325000</v>
      </c>
      <c r="E12" s="12" t="s">
        <v>38</v>
      </c>
      <c r="F12" s="19">
        <v>50.322000000000003</v>
      </c>
      <c r="G12" s="19">
        <v>0.7006</v>
      </c>
    </row>
    <row r="13" spans="1:7" x14ac:dyDescent="0.25">
      <c r="B13" s="5" t="s">
        <v>8</v>
      </c>
      <c r="C13" s="19">
        <v>14035000</v>
      </c>
      <c r="E13" s="12" t="s">
        <v>39</v>
      </c>
      <c r="F13" s="19">
        <v>28.5</v>
      </c>
      <c r="G13" s="19">
        <v>0.98699999999999999</v>
      </c>
    </row>
    <row r="14" spans="1:7" x14ac:dyDescent="0.25">
      <c r="B14" s="5" t="s">
        <v>9</v>
      </c>
      <c r="C14" s="19">
        <v>11285000</v>
      </c>
      <c r="E14" s="7" t="s">
        <v>25</v>
      </c>
      <c r="F14" s="8">
        <f>SUM(F5:F13)</f>
        <v>56674204.931999996</v>
      </c>
    </row>
    <row r="15" spans="1:7" x14ac:dyDescent="0.25">
      <c r="B15" s="5" t="s">
        <v>10</v>
      </c>
      <c r="C15" s="19">
        <v>10227299</v>
      </c>
      <c r="E15" s="14"/>
      <c r="F15" s="14"/>
    </row>
    <row r="16" spans="1:7" x14ac:dyDescent="0.25">
      <c r="B16" s="5" t="s">
        <v>11</v>
      </c>
      <c r="C16" s="19">
        <v>10090000</v>
      </c>
      <c r="E16" s="14"/>
      <c r="F16" s="14"/>
    </row>
    <row r="17" spans="1:6" x14ac:dyDescent="0.25">
      <c r="B17" s="5" t="s">
        <v>12</v>
      </c>
      <c r="C17" s="19">
        <v>7706441</v>
      </c>
      <c r="E17" s="14"/>
      <c r="F17" s="14"/>
    </row>
    <row r="18" spans="1:6" x14ac:dyDescent="0.25">
      <c r="B18" s="5" t="s">
        <v>13</v>
      </c>
      <c r="C18" s="19">
        <v>7185000</v>
      </c>
      <c r="E18" s="14"/>
      <c r="F18" s="14"/>
    </row>
    <row r="19" spans="1:6" x14ac:dyDescent="0.25">
      <c r="B19" s="5" t="s">
        <v>14</v>
      </c>
      <c r="C19" s="19">
        <v>6349000</v>
      </c>
      <c r="E19" s="7" t="s">
        <v>40</v>
      </c>
      <c r="F19" s="8">
        <f>C28+F14</f>
        <v>479831526.93199998</v>
      </c>
    </row>
    <row r="20" spans="1:6" x14ac:dyDescent="0.25">
      <c r="B20" s="5" t="s">
        <v>15</v>
      </c>
      <c r="C20" s="19">
        <v>5743000</v>
      </c>
      <c r="E20" s="14"/>
      <c r="F20" s="14"/>
    </row>
    <row r="21" spans="1:6" x14ac:dyDescent="0.25">
      <c r="B21" s="5" t="s">
        <v>16</v>
      </c>
      <c r="C21" s="19">
        <v>4549904</v>
      </c>
      <c r="E21" s="14"/>
      <c r="F21" s="14"/>
    </row>
    <row r="22" spans="1:6" x14ac:dyDescent="0.25">
      <c r="B22" s="5" t="s">
        <v>17</v>
      </c>
      <c r="C22" s="19">
        <v>4017000</v>
      </c>
      <c r="E22" s="14"/>
      <c r="F22" s="14"/>
    </row>
    <row r="23" spans="1:6" x14ac:dyDescent="0.25">
      <c r="B23" s="5" t="s">
        <v>18</v>
      </c>
      <c r="C23" s="19">
        <v>3454000</v>
      </c>
      <c r="E23" s="14"/>
      <c r="F23" s="14"/>
    </row>
    <row r="24" spans="1:6" x14ac:dyDescent="0.25">
      <c r="B24" s="5" t="s">
        <v>19</v>
      </c>
      <c r="C24" s="19">
        <v>3442000</v>
      </c>
      <c r="E24" s="14"/>
      <c r="F24" s="14"/>
    </row>
    <row r="25" spans="1:6" x14ac:dyDescent="0.25">
      <c r="B25" s="5" t="s">
        <v>20</v>
      </c>
      <c r="C25" s="19">
        <v>1120000</v>
      </c>
      <c r="E25" s="14"/>
      <c r="F25" s="14"/>
    </row>
    <row r="26" spans="1:6" x14ac:dyDescent="0.25">
      <c r="B26" s="5" t="s">
        <v>21</v>
      </c>
      <c r="C26" s="19">
        <v>206404</v>
      </c>
      <c r="E26" s="14"/>
      <c r="F26" s="14"/>
    </row>
    <row r="27" spans="1:6" x14ac:dyDescent="0.25">
      <c r="B27" s="6" t="s">
        <v>22</v>
      </c>
      <c r="C27" s="19">
        <v>37132</v>
      </c>
      <c r="E27" s="14"/>
      <c r="F27" s="14"/>
    </row>
    <row r="28" spans="1:6" x14ac:dyDescent="0.25">
      <c r="B28" s="7" t="s">
        <v>25</v>
      </c>
      <c r="C28" s="8">
        <f>SUM(C5:C27)</f>
        <v>423157322</v>
      </c>
      <c r="E28" s="15"/>
      <c r="F28" s="15"/>
    </row>
    <row r="29" spans="1:6" x14ac:dyDescent="0.25">
      <c r="E29" s="16"/>
      <c r="F29" s="16"/>
    </row>
    <row r="30" spans="1:6" x14ac:dyDescent="0.25">
      <c r="E30" s="16"/>
      <c r="F30" s="16"/>
    </row>
    <row r="31" spans="1:6" x14ac:dyDescent="0.25">
      <c r="A31" t="s">
        <v>23</v>
      </c>
      <c r="E31" s="14"/>
      <c r="F31" s="14"/>
    </row>
    <row r="32" spans="1:6" x14ac:dyDescent="0.25">
      <c r="A32" t="s">
        <v>24</v>
      </c>
      <c r="E32" s="16"/>
      <c r="F32" s="16"/>
    </row>
    <row r="33" spans="5:6" x14ac:dyDescent="0.25">
      <c r="E33" s="16"/>
      <c r="F33" s="16"/>
    </row>
    <row r="34" spans="5:6" x14ac:dyDescent="0.25">
      <c r="E34" s="16"/>
      <c r="F34" s="16"/>
    </row>
  </sheetData>
  <mergeCells count="1">
    <mergeCell ref="A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F17" sqref="F17"/>
    </sheetView>
  </sheetViews>
  <sheetFormatPr baseColWidth="10" defaultRowHeight="15" x14ac:dyDescent="0.25"/>
  <cols>
    <col min="1" max="1" width="25.5703125" customWidth="1"/>
    <col min="2" max="2" width="18.85546875" customWidth="1"/>
    <col min="3" max="3" width="17.28515625" customWidth="1"/>
    <col min="6" max="6" width="21.5703125" customWidth="1"/>
    <col min="7" max="7" width="4.5703125" customWidth="1"/>
  </cols>
  <sheetData>
    <row r="1" spans="1:8" ht="54" customHeight="1" x14ac:dyDescent="0.35">
      <c r="A1" s="24" t="s">
        <v>65</v>
      </c>
      <c r="B1" s="24"/>
      <c r="C1" s="24"/>
    </row>
    <row r="4" spans="1:8" ht="18" x14ac:dyDescent="0.25">
      <c r="A4" s="5" t="s">
        <v>41</v>
      </c>
      <c r="B4" s="19">
        <v>874688</v>
      </c>
      <c r="C4" s="18">
        <v>0.44400000000000001</v>
      </c>
      <c r="E4" s="3" t="s">
        <v>59</v>
      </c>
      <c r="F4" s="19">
        <f>(B4*100)/C4</f>
        <v>197001801.8018018</v>
      </c>
      <c r="H4" t="s">
        <v>67</v>
      </c>
    </row>
    <row r="5" spans="1:8" ht="18" x14ac:dyDescent="0.25">
      <c r="A5" s="5" t="s">
        <v>42</v>
      </c>
      <c r="B5" s="19">
        <v>13220891</v>
      </c>
      <c r="C5" s="18">
        <v>0.36170000000000002</v>
      </c>
      <c r="E5" s="3"/>
    </row>
    <row r="6" spans="1:8" ht="18" x14ac:dyDescent="0.25">
      <c r="A6" s="5" t="s">
        <v>43</v>
      </c>
      <c r="B6" s="19">
        <v>8600399</v>
      </c>
      <c r="C6" s="18">
        <v>0.35980000000000001</v>
      </c>
      <c r="E6" s="3" t="s">
        <v>60</v>
      </c>
      <c r="F6" s="19">
        <f>SUM(B4:B21)</f>
        <v>38679849</v>
      </c>
      <c r="H6" t="s">
        <v>67</v>
      </c>
    </row>
    <row r="7" spans="1:8" ht="18" x14ac:dyDescent="0.25">
      <c r="A7" s="5" t="s">
        <v>44</v>
      </c>
      <c r="B7" s="19">
        <v>1878097</v>
      </c>
      <c r="C7" s="18">
        <v>0.29630000000000001</v>
      </c>
      <c r="E7" s="3"/>
    </row>
    <row r="8" spans="1:8" ht="18" x14ac:dyDescent="0.25">
      <c r="A8" s="5" t="s">
        <v>45</v>
      </c>
      <c r="B8" s="19">
        <v>644484</v>
      </c>
      <c r="C8" s="18">
        <v>0.25119999999999998</v>
      </c>
      <c r="E8" s="3" t="s">
        <v>61</v>
      </c>
      <c r="F8" s="19">
        <f>B10+B16+B4</f>
        <v>1959533</v>
      </c>
      <c r="H8" t="s">
        <v>67</v>
      </c>
    </row>
    <row r="9" spans="1:8" ht="18" x14ac:dyDescent="0.25">
      <c r="A9" s="5" t="s">
        <v>46</v>
      </c>
      <c r="B9" s="19">
        <v>3755560</v>
      </c>
      <c r="C9" s="18">
        <v>0.20580000000000001</v>
      </c>
      <c r="E9" s="3"/>
    </row>
    <row r="10" spans="1:8" ht="18" x14ac:dyDescent="0.25">
      <c r="A10" s="5" t="s">
        <v>47</v>
      </c>
      <c r="B10" s="19">
        <v>965885</v>
      </c>
      <c r="C10" s="18">
        <v>0.19869999999999999</v>
      </c>
      <c r="E10" s="3" t="s">
        <v>62</v>
      </c>
      <c r="F10" s="19" t="e">
        <f>B13+A11</f>
        <v>#VALUE!</v>
      </c>
      <c r="H10" t="s">
        <v>67</v>
      </c>
    </row>
    <row r="11" spans="1:8" ht="18" x14ac:dyDescent="0.25">
      <c r="A11" s="5" t="s">
        <v>48</v>
      </c>
      <c r="B11" s="19">
        <v>3162382</v>
      </c>
      <c r="C11" s="18">
        <v>0.1638</v>
      </c>
      <c r="E11" s="3"/>
    </row>
    <row r="12" spans="1:8" ht="18" x14ac:dyDescent="0.25">
      <c r="A12" s="5" t="s">
        <v>49</v>
      </c>
      <c r="B12" s="19">
        <v>1382031</v>
      </c>
      <c r="C12" s="18">
        <v>0.15909999999999999</v>
      </c>
      <c r="E12" s="3" t="s">
        <v>63</v>
      </c>
      <c r="F12" s="19" t="str">
        <f>IF(A17="California","Es California","No es California")</f>
        <v>No es California</v>
      </c>
      <c r="H12" t="s">
        <v>67</v>
      </c>
    </row>
    <row r="13" spans="1:8" ht="18" x14ac:dyDescent="0.25">
      <c r="A13" s="5" t="s">
        <v>50</v>
      </c>
      <c r="B13" s="19">
        <v>1919690</v>
      </c>
      <c r="C13" s="18">
        <v>0.14940000000000001</v>
      </c>
    </row>
    <row r="14" spans="1:8" ht="18" x14ac:dyDescent="0.25">
      <c r="A14" s="5" t="s">
        <v>51</v>
      </c>
      <c r="B14" s="19">
        <v>306514</v>
      </c>
      <c r="C14" s="18">
        <v>0.1159</v>
      </c>
      <c r="E14" s="3" t="s">
        <v>64</v>
      </c>
      <c r="F14" s="20">
        <f>COUNTIF(A15:A21,"Nevada")</f>
        <v>0</v>
      </c>
      <c r="H14" t="s">
        <v>67</v>
      </c>
    </row>
    <row r="15" spans="1:8" ht="18" x14ac:dyDescent="0.25">
      <c r="A15" s="5" t="s">
        <v>52</v>
      </c>
      <c r="B15" s="19">
        <v>403375</v>
      </c>
      <c r="C15" s="18">
        <v>0.1152</v>
      </c>
    </row>
    <row r="16" spans="1:8" ht="18" x14ac:dyDescent="0.25">
      <c r="A16" s="5" t="s">
        <v>53</v>
      </c>
      <c r="B16" s="19">
        <v>118960</v>
      </c>
      <c r="C16" s="18">
        <v>0.1125</v>
      </c>
      <c r="E16" s="3" t="s">
        <v>66</v>
      </c>
      <c r="F16" s="20">
        <f>COUNTIF(C4:C21,F20)</f>
        <v>1</v>
      </c>
      <c r="H16" t="s">
        <v>67</v>
      </c>
    </row>
    <row r="17" spans="1:6" ht="18" x14ac:dyDescent="0.25">
      <c r="A17" s="5" t="s">
        <v>54</v>
      </c>
      <c r="B17" s="19">
        <v>396140</v>
      </c>
      <c r="C17" s="18">
        <v>0.1057</v>
      </c>
    </row>
    <row r="18" spans="1:6" ht="18" x14ac:dyDescent="0.25">
      <c r="A18" s="5" t="s">
        <v>55</v>
      </c>
      <c r="B18" s="19">
        <v>147426</v>
      </c>
      <c r="C18" s="18">
        <v>9.8299999999999998E-2</v>
      </c>
    </row>
    <row r="19" spans="1:6" ht="18" x14ac:dyDescent="0.25">
      <c r="A19" s="5" t="s">
        <v>56</v>
      </c>
      <c r="B19" s="19">
        <v>610005</v>
      </c>
      <c r="C19" s="18">
        <v>9.4299999999999995E-2</v>
      </c>
    </row>
    <row r="20" spans="1:6" ht="18" x14ac:dyDescent="0.25">
      <c r="A20" s="5" t="s">
        <v>57</v>
      </c>
      <c r="B20" s="19">
        <v>244306</v>
      </c>
      <c r="C20" s="18">
        <v>8.7999999999999995E-2</v>
      </c>
      <c r="F20" s="11">
        <v>9.8299999999999998E-2</v>
      </c>
    </row>
    <row r="21" spans="1:6" ht="18" x14ac:dyDescent="0.25">
      <c r="A21" s="5" t="s">
        <v>58</v>
      </c>
      <c r="B21" s="19">
        <v>49016</v>
      </c>
      <c r="C21" s="18">
        <v>8.3299999999999999E-2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Héctor Rasso</dc:creator>
  <cp:lastModifiedBy>omar martinez</cp:lastModifiedBy>
  <dcterms:created xsi:type="dcterms:W3CDTF">2011-08-02T14:33:27Z</dcterms:created>
  <dcterms:modified xsi:type="dcterms:W3CDTF">2018-08-25T01:00:48Z</dcterms:modified>
</cp:coreProperties>
</file>